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Z:\MUNKÁK 2025\Leányvár_vasút_u\Költségvetés\I. és II. ütem\"/>
    </mc:Choice>
  </mc:AlternateContent>
  <xr:revisionPtr revIDLastSave="0" documentId="8_{74F167A4-8B72-42F0-AAC9-C656F3C02BD2}" xr6:coauthVersionLast="47" xr6:coauthVersionMax="47" xr10:uidLastSave="{00000000-0000-0000-0000-000000000000}"/>
  <bookViews>
    <workbookView xWindow="28680" yWindow="-120" windowWidth="29040" windowHeight="15720" activeTab="1" xr2:uid="{00000000-000D-0000-FFFF-FFFF00000000}"/>
  </bookViews>
  <sheets>
    <sheet name="Főösszesítő" sheetId="2" r:id="rId1"/>
    <sheet name="Tétellista"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3" l="1"/>
  <c r="H26" i="3"/>
  <c r="I25" i="3"/>
  <c r="H25" i="3"/>
  <c r="I24" i="3"/>
  <c r="H24" i="3"/>
  <c r="I23" i="3"/>
  <c r="H23" i="3"/>
  <c r="I22" i="3"/>
  <c r="H22" i="3"/>
  <c r="I21" i="3"/>
  <c r="H21" i="3"/>
  <c r="I20" i="3"/>
  <c r="H20" i="3"/>
  <c r="I19" i="3"/>
  <c r="H19" i="3"/>
  <c r="I18" i="3"/>
  <c r="H18" i="3"/>
  <c r="I17" i="3"/>
  <c r="H17" i="3"/>
  <c r="I16" i="3"/>
  <c r="H16" i="3"/>
  <c r="I15" i="3"/>
  <c r="H15" i="3"/>
  <c r="I14" i="3"/>
  <c r="H14" i="3"/>
  <c r="I13" i="3"/>
  <c r="H13" i="3"/>
  <c r="I12" i="3"/>
  <c r="H12" i="3"/>
  <c r="I11" i="3"/>
  <c r="H11" i="3"/>
  <c r="I10" i="3"/>
  <c r="H10" i="3"/>
  <c r="I9" i="3"/>
  <c r="H9" i="3"/>
  <c r="I8" i="3"/>
  <c r="H8" i="3"/>
  <c r="I7" i="3"/>
  <c r="H7" i="3"/>
  <c r="I6" i="3"/>
  <c r="H6" i="3"/>
  <c r="I5" i="3"/>
  <c r="H5" i="3"/>
  <c r="I4" i="3"/>
  <c r="H4" i="3"/>
  <c r="I3" i="3"/>
  <c r="H3" i="3"/>
  <c r="I2" i="3"/>
  <c r="H2" i="3"/>
  <c r="H27" i="3" l="1"/>
  <c r="C19" i="2"/>
  <c r="I27" i="3"/>
  <c r="D19" i="2" s="1"/>
  <c r="C20" i="2" l="1"/>
  <c r="C21" i="2" s="1"/>
  <c r="C22" i="2" s="1"/>
</calcChain>
</file>

<file path=xl/sharedStrings.xml><?xml version="1.0" encoding="utf-8"?>
<sst xmlns="http://schemas.openxmlformats.org/spreadsheetml/2006/main" count="118" uniqueCount="87">
  <si>
    <t>Ssz.</t>
  </si>
  <si>
    <t>Tételszám</t>
  </si>
  <si>
    <t>Tétel szövege</t>
  </si>
  <si>
    <t>Menny.</t>
  </si>
  <si>
    <t>Egység</t>
  </si>
  <si>
    <t>Anyag egységár</t>
  </si>
  <si>
    <t>Díj egységre</t>
  </si>
  <si>
    <t>Anyag összesen</t>
  </si>
  <si>
    <t>Díj összesen</t>
  </si>
  <si>
    <t>Megjegyzés</t>
  </si>
  <si>
    <t xml:space="preserve"> 530010601724</t>
  </si>
  <si>
    <t>Egyoldalon tokos műanyag csatornacső beépítése földárokba, gumigyűrűs kötéssel, csőidomok nélkül, 2,00 m hosszú csövekből, külső csőátmérő: 500 mm, PIPELIFE PVC-U tömörfalú tokos csatornacső 500x12,3x2000 mm SN4 MSZEN1401, KGEM500/2M.SN4</t>
  </si>
  <si>
    <t>m</t>
  </si>
  <si>
    <t xml:space="preserve"> 530010607310</t>
  </si>
  <si>
    <t>Műanyag, tokos csatornacső idom beépítése földárokba, gumigyűrűs kötéssel, külső csőátmérő: 250 mm felett, külső csőátmérő: 500 mm, PIPELIFE PVC-U csatorna ágidom ragasztott kivitel 500 mm/500 mm x 90°, KGEA500/500X90R</t>
  </si>
  <si>
    <t>db</t>
  </si>
  <si>
    <t xml:space="preserve"> 530010601041</t>
  </si>
  <si>
    <t>Egyoldalon tokos műanyag csatornacső beépítése földárokba, gumigyűrűs kötéssel, csőidomok nélkül, 1,00 m hosszú csövekből, külső csőátmérő: 150-160 mm, PIPELIFE PVC-U tömörfalú tokos csatornacső 160x4,0x1000 mm SN4 MSZEN1401, KGEM160/1M.SN4</t>
  </si>
  <si>
    <t>D150</t>
  </si>
  <si>
    <t xml:space="preserve"> 530074440324</t>
  </si>
  <si>
    <t>Kör alakú öntöttvas aknafedlap és fedlapkeret elhelyezése, cementhabarcs rögzítéssel, nehéz (D 400, E 600, F 900 terhelési osztály) kivitel, WAVIN öntöttvas fedlap, 400kN, D600 mm, nehéz, víznyelős, CAO60V</t>
  </si>
  <si>
    <t xml:space="preserve"> 530050615211</t>
  </si>
  <si>
    <t>Beton szintemelő gyűrűk elhelyezése, cementhabarcsos illesztéssel, belső csőátmérő: 50-62,5 cm között, LEIER SZGY 62,5/10 L szintbeállító gyűrű , Cikkszám: HUTPS1817</t>
  </si>
  <si>
    <t xml:space="preserve"> 620021261465</t>
  </si>
  <si>
    <t>Kiemelt szegély készítése, alapárok kiemelésével, beton alapgerendával és megtámasztással, hézagolással, faragott kőből, STEINBERG gabbró hasított szegélykő, 30-40x15x20 cm</t>
  </si>
  <si>
    <t xml:space="preserve"> 620021261550</t>
  </si>
  <si>
    <t>Süllyesztett szegély vagy futósor készítése, alapárok kiemeléssel, beton alapgerendával, hézagolással, hasított kőből, STEINBERG gabbró hasított szegélykő, 30-40x15x20 cm</t>
  </si>
  <si>
    <t xml:space="preserve"> 110054720066</t>
  </si>
  <si>
    <t>C30/37 - XC3 karbonátosodásnak ellenálló, mérsékelten nedves helyen lévő beton és vasbeton, D↓max = 24 mm, F2 (konzisztencia), Danucem CEM II A-LL 42,5 N típusú cement</t>
  </si>
  <si>
    <t>m³</t>
  </si>
  <si>
    <t>aknafödém meglévő aknára</t>
  </si>
  <si>
    <t xml:space="preserve"> 310011236700</t>
  </si>
  <si>
    <t>Betonacél helyszíni szerelése  függőleges vagy vízszintes tartószerkezetbe, bordás betonacélból, 4-11 mm átmérő között, FERALPI hidegen húzott bordás betonacél, 6 m-es szálban, B500A (BHB55.50)  8 mm</t>
  </si>
  <si>
    <t>t</t>
  </si>
  <si>
    <t xml:space="preserve"> 310011236712</t>
  </si>
  <si>
    <t>Betonacél helyszíni szerelése  függőleges vagy vízszintes tartószerkezetbe, bordás betonacélból, 4-11 mm átmérő között, FERALPI hidegen húzott bordás betonacél, 6 m-es szálban, B500A (BHB55.50)  10 mm</t>
  </si>
  <si>
    <t xml:space="preserve"> 530210623965</t>
  </si>
  <si>
    <t>Polimerbeton vízelvezető rendszer, alacsony beépítési magasságú, 1,0 m, (folyóka) elhelyezése rögzítéssel, horg.acél, öntöttvas vagy rm. acél élvédelemmel, földmunkák és ágyazatkészítés nélkül, közepes és nehéz terhelésre, ACO DRAIN alacsony Multiline V150 Drainlock folyóka hg.acél élvéd., esés nélkül, DN 150 függ. nyílással, 1 m, 12 cm beépítési mag., T.o.: A15-E600, Rend.sz:12722</t>
  </si>
  <si>
    <t xml:space="preserve"> 620039595551</t>
  </si>
  <si>
    <t>Tér- vagy járdaburkolat készítése, beton burkolókőből hálós, soros, halszálka, parketta vagy kazettás kötésben, zúzalékágyazatra fektetve, 20x16,5x6, 24x13x6 cm-es méretekben, Bácska Stone Bone, 20x16,5x6 cm, szürke, (kézi, gépi), Cikkszám: BNG6KS001</t>
  </si>
  <si>
    <t>m²</t>
  </si>
  <si>
    <t>járda burkolat</t>
  </si>
  <si>
    <t xml:space="preserve"> 620030678933</t>
  </si>
  <si>
    <t>Tér- vagy járdaburkolat készítése, beton burkolókőből hálós, soros, halszálka, parketta vagy kazettás kötésben, zúzalékágyazatra fektetve, 10x20x4-8 cm-es méretekben, LEIER Piazza 10x20x8 cm, szürke, N+F, Cikkszám: HUTJS0713</t>
  </si>
  <si>
    <t>behajtók burkolata</t>
  </si>
  <si>
    <t xml:space="preserve"> 610034940663</t>
  </si>
  <si>
    <t>Telepen kevert hidraulikus vagy vegyes kötőanyagú stabilizált réteg készítése utókezeléssel, 2,00 m-nél nagyobb szélességben, CKt-2, CKt-4 vagy CTt-2 jelű keverékből, CKt-T4 jelű, cement kötőanyagú homokos kavics, Gy-R40 (70/100) bitumenemulzió (új név: C 40 B1)</t>
  </si>
  <si>
    <t>burkolatalap behajtók burkolata alá</t>
  </si>
  <si>
    <t>burkolatalap járda burkolat alá</t>
  </si>
  <si>
    <t xml:space="preserve"> 610022641783</t>
  </si>
  <si>
    <t>Mechanikailag stabilizált alapréteg készítése útgyaluval, M22 jelű, 15-25 cm vastagságban, Útépítési zúzottkő, Z 0/22 Colas-Északkő, Nógrádkövesd</t>
  </si>
  <si>
    <t>fagyvédő réteg behajtók burkolata alá</t>
  </si>
  <si>
    <t>fagyvédő réteg járda burkolat alá</t>
  </si>
  <si>
    <t xml:space="preserve"> 630010690202</t>
  </si>
  <si>
    <t>Aszfaltburkolatok felső rétegének lemaratása, hideg eljárással, 2,0 cm vastagságig, 200 m²-nél nagyobb felületen</t>
  </si>
  <si>
    <t xml:space="preserve"> 631022331524</t>
  </si>
  <si>
    <t>Fő- és mellékutak bitumenes burkolatának készítése, kiegyenlítő rétegként építhető aszfaltkeverékek (AC), az alapréteg szennyezettségének előzetes eltávolításával, bitumenemulziós permetezéssel, 8 méter szélességig, AC 11 kopó aszfaltkeverékből, 25-60 mm vastagságban terítve, Kiegyenlítő réteg AC11 kopó 50/70, AC11 kopó 70/100 típusú bitumennel, N igénybevételi kat. útszakaszok kopórétege, homokkal, zúzalékkal</t>
  </si>
  <si>
    <t xml:space="preserve"> 631022332311</t>
  </si>
  <si>
    <t>Fő- és mellékutak bitumenes burkolatának készítése, hengerelt aszfalt kötőréteg készítése (AC), az alapréteg szennyezettségének előzetes eltávolításával, bitumenemulziós permetezéssel, 8 méter szélességig, AC 22 alap aszfaltkeverékből, 70-120 mm vastagságban terítve, Kötőréteg AC22 alap (N) 35/50, AC22 alap (N) 50/70 típusú bitumennel, N igénybevételi kategóriájú alapréteg, zúzottkővel, homokos kaviccsal, homokkal</t>
  </si>
  <si>
    <t>útburkolat alá</t>
  </si>
  <si>
    <t xml:space="preserve"> 110024369512</t>
  </si>
  <si>
    <t>C16/20 - X0b(H) környezeti hatásoknak ki nem tett beton, D↓max = 24 mm, F2 (konzisztencia), Danucem CEM II A-S 42,5 N típusú cement</t>
  </si>
  <si>
    <t>Soványbeton cső köré</t>
  </si>
  <si>
    <t xml:space="preserve"> 110044369990</t>
  </si>
  <si>
    <t>C25/30 - XC2 karbonátosodásnak ellenálló, nedves, ritkán száraz helyen lévő beton és vasbeton (épület alapok), D↓max = 24 mm, F2 (konzisztencia), Danucem CEM II A-S 42,5 N típusú cement</t>
  </si>
  <si>
    <t>vasbeton teherelosztó  lemezhez cső felett</t>
  </si>
  <si>
    <t>simított beton támasz</t>
  </si>
  <si>
    <t xml:space="preserve"> 310010035184</t>
  </si>
  <si>
    <t>Hegesztett betonacél háló szerelése tartószerkezetbe, FERALPI Sp10K1515 építési síkháló; 5,00 x 2,15 m; 150 x 150 mm osztással Ø 10,0 / 10,0 B500A (BHB55.50)</t>
  </si>
  <si>
    <t>Építmény közvetlen költségei (HUF)</t>
  </si>
  <si>
    <t>Költségvetés főösszesítő</t>
  </si>
  <si>
    <t>Megnevezés</t>
  </si>
  <si>
    <t>Anyagköltség</t>
  </si>
  <si>
    <t>Díjköltség</t>
  </si>
  <si>
    <t>1 Építmény közvetlen költségei</t>
  </si>
  <si>
    <t>2.1 ÁFA vetítési alap</t>
  </si>
  <si>
    <t>2.2 ÁFA</t>
  </si>
  <si>
    <t>3 A munka ára (HUF)</t>
  </si>
  <si>
    <t>LEÁNYVÁR VASÚT UTCA EGY SZAKASZÁN A MEGLÉVŐ ÚT KISZÉLESÍTÉSE</t>
  </si>
  <si>
    <t>Tervezői költségbecslés</t>
  </si>
  <si>
    <t>Név: Leányvár Község Önkormányzata</t>
  </si>
  <si>
    <t>Cím: 2518 Leányvár, Erzsébet utca 88.</t>
  </si>
  <si>
    <t>Munkaszám: DE3108/2026</t>
  </si>
  <si>
    <t>Készítette: Magyar Ákos</t>
  </si>
  <si>
    <t>Aláírás</t>
  </si>
  <si>
    <t>KIVITELI TERV
I. ÜTEM</t>
  </si>
  <si>
    <t>Kelt: 2026. 06.19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</si>
</sst>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 ###\ ##0"/>
  </numFmts>
  <fonts count="6" x14ac:knownFonts="1">
    <font>
      <sz val="11"/>
      <color theme="1"/>
      <name val="Calibri"/>
      <family val="2"/>
      <scheme val="minor"/>
    </font>
    <font>
      <b/>
      <sz val="10"/>
      <color theme="1"/>
      <name val="Times New Roman"/>
      <family val="2"/>
    </font>
    <font>
      <sz val="10"/>
      <color theme="1"/>
      <name val="Times New Roman"/>
      <family val="2"/>
    </font>
    <font>
      <b/>
      <sz val="14"/>
      <color theme="1"/>
      <name val="Times New Roman"/>
      <family val="2"/>
    </font>
    <font>
      <b/>
      <sz val="11"/>
      <color theme="1"/>
      <name val="Times New Roman"/>
      <family val="2"/>
    </font>
    <font>
      <b/>
      <sz val="12"/>
      <color theme="1"/>
      <name val="Times New Roman"/>
      <family val="1"/>
      <charset val="238"/>
    </font>
  </fonts>
  <fills count="4">
    <fill>
      <patternFill patternType="none"/>
    </fill>
    <fill>
      <patternFill patternType="gray125"/>
    </fill>
    <fill>
      <patternFill patternType="solid">
        <fgColor rgb="FFC0C0C0"/>
        <bgColor rgb="FFC0C0C0"/>
      </patternFill>
    </fill>
    <fill>
      <patternFill patternType="solid">
        <fgColor rgb="FFFFFFFF"/>
        <bgColor rgb="FFFFFFFF"/>
      </patternFill>
    </fill>
  </fills>
  <borders count="6">
    <border>
      <left/>
      <right/>
      <top/>
      <bottom/>
      <diagonal/>
    </border>
    <border>
      <left style="thin">
        <color auto="1"/>
      </left>
      <right style="thin">
        <color auto="1"/>
      </right>
      <top style="thin">
        <color rgb="FF00000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C0C0C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2" borderId="1" xfId="0" applyFont="1" applyFill="1" applyBorder="1" applyAlignment="1">
      <alignment horizontal="left" vertical="top" wrapText="1"/>
    </xf>
    <xf numFmtId="0" fontId="2" fillId="0" borderId="0" xfId="0" applyFont="1" applyAlignment="1">
      <alignment vertical="top" wrapText="1"/>
    </xf>
    <xf numFmtId="0" fontId="1" fillId="2" borderId="1" xfId="0" applyFont="1" applyFill="1" applyBorder="1" applyAlignment="1">
      <alignment horizontal="right" vertical="top" wrapText="1"/>
    </xf>
    <xf numFmtId="164" fontId="1" fillId="0" borderId="0" xfId="0" applyNumberFormat="1" applyFont="1" applyAlignment="1">
      <alignment vertical="top" wrapText="1"/>
    </xf>
    <xf numFmtId="10" fontId="2" fillId="0" borderId="2" xfId="0" applyNumberFormat="1" applyFont="1" applyBorder="1" applyAlignment="1">
      <alignment horizontal="right" vertical="top" wrapText="1"/>
    </xf>
    <xf numFmtId="164" fontId="4" fillId="0" borderId="3" xfId="0" applyNumberFormat="1" applyFont="1" applyBorder="1" applyAlignment="1">
      <alignment vertical="top" wrapText="1"/>
    </xf>
    <xf numFmtId="0" fontId="1" fillId="3" borderId="1" xfId="0" applyFont="1" applyFill="1" applyBorder="1" applyAlignment="1">
      <alignment horizontal="right" vertical="top" wrapText="1"/>
    </xf>
    <xf numFmtId="0" fontId="5" fillId="0" borderId="0" xfId="0" applyFont="1" applyAlignment="1">
      <alignment vertical="top"/>
    </xf>
    <xf numFmtId="14" fontId="1" fillId="0" borderId="0" xfId="0" applyNumberFormat="1" applyFont="1" applyAlignment="1">
      <alignment horizontal="left" vertical="top" wrapText="1"/>
    </xf>
    <xf numFmtId="0" fontId="1" fillId="0" borderId="0" xfId="0" applyFont="1" applyAlignment="1">
      <alignment vertical="top" wrapText="1"/>
    </xf>
    <xf numFmtId="0" fontId="1" fillId="0" borderId="4" xfId="0" applyFont="1" applyBorder="1" applyAlignment="1">
      <alignment horizontal="center" vertical="top" wrapText="1"/>
    </xf>
    <xf numFmtId="164" fontId="3" fillId="0" borderId="2" xfId="0" applyNumberFormat="1" applyFont="1" applyBorder="1" applyAlignment="1">
      <alignment horizontal="center" vertical="top" wrapText="1"/>
    </xf>
    <xf numFmtId="164" fontId="2" fillId="0" borderId="0" xfId="0" applyNumberFormat="1" applyFont="1" applyAlignment="1">
      <alignment horizontal="center" vertical="top" wrapText="1"/>
    </xf>
    <xf numFmtId="164" fontId="4" fillId="0" borderId="3" xfId="0" applyNumberFormat="1" applyFont="1" applyBorder="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center" vertical="top" wrapText="1"/>
    </xf>
    <xf numFmtId="0" fontId="5"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5" xfId="0" applyFont="1" applyBorder="1" applyAlignment="1">
      <alignment vertical="top" wrapText="1"/>
    </xf>
    <xf numFmtId="0" fontId="1" fillId="0" borderId="5" xfId="0" applyFont="1" applyBorder="1" applyAlignment="1">
      <alignment vertical="top" wrapText="1"/>
    </xf>
    <xf numFmtId="164" fontId="2" fillId="0" borderId="5" xfId="0" applyNumberFormat="1" applyFont="1" applyBorder="1" applyAlignment="1">
      <alignment vertical="top"/>
    </xf>
    <xf numFmtId="164" fontId="1" fillId="0" borderId="5" xfId="0" applyNumberFormat="1" applyFont="1" applyBorder="1" applyAlignment="1">
      <alignment vertical="top" wrapText="1"/>
    </xf>
    <xf numFmtId="0" fontId="2" fillId="0" borderId="5" xfId="0" applyFont="1" applyBorder="1" applyAlignment="1">
      <alignment horizontal="right" vertical="top" wrapText="1"/>
    </xf>
    <xf numFmtId="0" fontId="0" fillId="0" borderId="5" xfId="0" applyBorder="1"/>
    <xf numFmtId="164" fontId="4" fillId="0" borderId="5" xfId="0" applyNumberFormat="1" applyFont="1" applyBorder="1" applyAlignment="1">
      <alignment vertical="top" wrapText="1"/>
    </xf>
  </cellXfs>
  <cellStyles count="1">
    <cellStyle name="Normá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400050</xdr:colOff>
      <xdr:row>23</xdr:row>
      <xdr:rowOff>95250</xdr:rowOff>
    </xdr:from>
    <xdr:to>
      <xdr:col>2</xdr:col>
      <xdr:colOff>476250</xdr:colOff>
      <xdr:row>28</xdr:row>
      <xdr:rowOff>3020</xdr:rowOff>
    </xdr:to>
    <xdr:pic>
      <xdr:nvPicPr>
        <xdr:cNvPr id="2" name="Kép 1">
          <a:extLst>
            <a:ext uri="{FF2B5EF4-FFF2-40B4-BE49-F238E27FC236}">
              <a16:creationId xmlns:a16="http://schemas.microsoft.com/office/drawing/2014/main" id="{D56963D1-647C-4A5C-993E-9008B359657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47925" y="4676775"/>
          <a:ext cx="657225" cy="860270"/>
        </a:xfrm>
        <a:prstGeom prst="rect">
          <a:avLst/>
        </a:prstGeom>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0"/>
  <sheetViews>
    <sheetView view="pageBreakPreview" zoomScaleNormal="100" zoomScaleSheetLayoutView="100" workbookViewId="0">
      <selection activeCell="H19" sqref="H19"/>
    </sheetView>
  </sheetViews>
  <sheetFormatPr defaultRowHeight="15" x14ac:dyDescent="0.25"/>
  <cols>
    <col min="1" max="1" width="30.7109375" customWidth="1"/>
    <col min="2" max="2" width="8.7109375" customWidth="1"/>
    <col min="3" max="4" width="12.7109375" customWidth="1"/>
  </cols>
  <sheetData>
    <row r="1" spans="1:4" x14ac:dyDescent="0.25">
      <c r="A1" s="10"/>
      <c r="B1" s="10"/>
      <c r="C1" s="10"/>
      <c r="D1" s="10"/>
    </row>
    <row r="2" spans="1:4" ht="15" customHeight="1" x14ac:dyDescent="0.25">
      <c r="A2" s="15" t="s">
        <v>78</v>
      </c>
      <c r="B2" s="15"/>
      <c r="C2" s="15"/>
      <c r="D2" s="15"/>
    </row>
    <row r="3" spans="1:4" x14ac:dyDescent="0.25">
      <c r="A3" s="15"/>
      <c r="B3" s="15"/>
      <c r="C3" s="15"/>
      <c r="D3" s="15"/>
    </row>
    <row r="4" spans="1:4" ht="31.5" customHeight="1" x14ac:dyDescent="0.25">
      <c r="A4" s="16" t="s">
        <v>85</v>
      </c>
      <c r="B4" s="16"/>
      <c r="C4" s="16"/>
      <c r="D4" s="16"/>
    </row>
    <row r="5" spans="1:4" ht="15.75" x14ac:dyDescent="0.25">
      <c r="B5" s="8"/>
      <c r="C5" s="8"/>
    </row>
    <row r="6" spans="1:4" ht="15.75" x14ac:dyDescent="0.25">
      <c r="A6" s="17" t="s">
        <v>79</v>
      </c>
      <c r="B6" s="17"/>
      <c r="C6" s="17"/>
    </row>
    <row r="7" spans="1:4" x14ac:dyDescent="0.25">
      <c r="A7" s="2"/>
      <c r="C7" s="2"/>
    </row>
    <row r="8" spans="1:4" ht="25.5" x14ac:dyDescent="0.25">
      <c r="A8" s="2" t="s">
        <v>80</v>
      </c>
      <c r="C8" s="2"/>
    </row>
    <row r="9" spans="1:4" x14ac:dyDescent="0.25">
      <c r="A9" s="2"/>
    </row>
    <row r="10" spans="1:4" x14ac:dyDescent="0.25">
      <c r="A10" s="2" t="s">
        <v>81</v>
      </c>
    </row>
    <row r="11" spans="1:4" x14ac:dyDescent="0.25">
      <c r="A11" s="2"/>
      <c r="B11" s="18" t="s">
        <v>86</v>
      </c>
      <c r="C11" s="18"/>
    </row>
    <row r="12" spans="1:4" x14ac:dyDescent="0.25">
      <c r="A12" s="2"/>
      <c r="B12" s="19" t="s">
        <v>82</v>
      </c>
      <c r="C12" s="19"/>
    </row>
    <row r="13" spans="1:4" x14ac:dyDescent="0.25">
      <c r="A13" s="2"/>
      <c r="C13" s="2"/>
    </row>
    <row r="14" spans="1:4" x14ac:dyDescent="0.25">
      <c r="A14" s="2"/>
      <c r="B14" s="18" t="s">
        <v>83</v>
      </c>
      <c r="C14" s="18"/>
    </row>
    <row r="16" spans="1:4" x14ac:dyDescent="0.25">
      <c r="A16" s="2"/>
      <c r="B16" s="2"/>
      <c r="C16" s="2"/>
    </row>
    <row r="17" spans="1:4" ht="18.75" x14ac:dyDescent="0.25">
      <c r="A17" s="12" t="s">
        <v>70</v>
      </c>
      <c r="B17" s="12"/>
      <c r="C17" s="12"/>
      <c r="D17" s="12"/>
    </row>
    <row r="18" spans="1:4" x14ac:dyDescent="0.25">
      <c r="A18" s="1" t="s">
        <v>71</v>
      </c>
      <c r="B18" s="3"/>
      <c r="C18" s="3" t="s">
        <v>72</v>
      </c>
      <c r="D18" s="3" t="s">
        <v>73</v>
      </c>
    </row>
    <row r="19" spans="1:4" x14ac:dyDescent="0.25">
      <c r="A19" s="2" t="s">
        <v>74</v>
      </c>
      <c r="C19" s="4">
        <f>ROUND(Tétellista!H27,0)</f>
        <v>0</v>
      </c>
      <c r="D19" s="4">
        <f>ROUND(Tétellista!I27,0)</f>
        <v>0</v>
      </c>
    </row>
    <row r="20" spans="1:4" x14ac:dyDescent="0.25">
      <c r="A20" s="2" t="s">
        <v>75</v>
      </c>
      <c r="C20" s="13">
        <f>ROUND(C19+D19,0)</f>
        <v>0</v>
      </c>
      <c r="D20" s="13"/>
    </row>
    <row r="21" spans="1:4" x14ac:dyDescent="0.25">
      <c r="A21" s="2" t="s">
        <v>76</v>
      </c>
      <c r="B21" s="5">
        <v>0.27</v>
      </c>
      <c r="C21" s="13">
        <f>ROUND(C20*B21,0)</f>
        <v>0</v>
      </c>
      <c r="D21" s="13"/>
    </row>
    <row r="22" spans="1:4" x14ac:dyDescent="0.25">
      <c r="A22" s="6" t="s">
        <v>77</v>
      </c>
      <c r="B22" s="6"/>
      <c r="C22" s="14">
        <f>ROUND(C21+C20,0)</f>
        <v>0</v>
      </c>
      <c r="D22" s="14"/>
    </row>
    <row r="30" spans="1:4" x14ac:dyDescent="0.25">
      <c r="A30" s="9">
        <v>46192</v>
      </c>
      <c r="B30" s="11" t="s">
        <v>84</v>
      </c>
      <c r="C30" s="11"/>
    </row>
  </sheetData>
  <mergeCells count="12">
    <mergeCell ref="B30:C30"/>
    <mergeCell ref="A1:D1"/>
    <mergeCell ref="A17:D17"/>
    <mergeCell ref="C20:D20"/>
    <mergeCell ref="C21:D21"/>
    <mergeCell ref="C22:D22"/>
    <mergeCell ref="A6:C6"/>
    <mergeCell ref="B11:C11"/>
    <mergeCell ref="B12:C12"/>
    <mergeCell ref="B14:C14"/>
    <mergeCell ref="A2:D3"/>
    <mergeCell ref="A4:D4"/>
  </mergeCells>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7"/>
  <sheetViews>
    <sheetView tabSelected="1" view="pageBreakPreview" zoomScale="60" zoomScaleNormal="100" workbookViewId="0">
      <selection activeCell="F2" sqref="F2:G26"/>
    </sheetView>
  </sheetViews>
  <sheetFormatPr defaultRowHeight="15" x14ac:dyDescent="0.25"/>
  <cols>
    <col min="1" max="2" width="20.7109375" customWidth="1"/>
    <col min="3" max="3" width="35.7109375" customWidth="1"/>
    <col min="4" max="4" width="7.7109375" customWidth="1"/>
    <col min="5" max="5" width="8.7109375" customWidth="1"/>
    <col min="6" max="9" width="12.7109375" customWidth="1"/>
    <col min="10" max="10" width="20.7109375" customWidth="1"/>
  </cols>
  <sheetData>
    <row r="1" spans="1:10" ht="25.5" x14ac:dyDescent="0.25">
      <c r="A1" s="1" t="s">
        <v>0</v>
      </c>
      <c r="B1" s="1" t="s">
        <v>1</v>
      </c>
      <c r="C1" s="1" t="s">
        <v>2</v>
      </c>
      <c r="D1" s="3" t="s">
        <v>3</v>
      </c>
      <c r="E1" s="3" t="s">
        <v>4</v>
      </c>
      <c r="F1" s="3" t="s">
        <v>5</v>
      </c>
      <c r="G1" s="3" t="s">
        <v>6</v>
      </c>
      <c r="H1" s="3" t="s">
        <v>7</v>
      </c>
      <c r="I1" s="3" t="s">
        <v>8</v>
      </c>
      <c r="J1" s="7" t="s">
        <v>9</v>
      </c>
    </row>
    <row r="2" spans="1:10" ht="76.5" x14ac:dyDescent="0.25">
      <c r="A2" s="20">
        <v>1</v>
      </c>
      <c r="B2" s="21" t="s">
        <v>10</v>
      </c>
      <c r="C2" s="20" t="s">
        <v>11</v>
      </c>
      <c r="D2" s="21">
        <v>27.1</v>
      </c>
      <c r="E2" s="20" t="s">
        <v>12</v>
      </c>
      <c r="F2" s="22"/>
      <c r="G2" s="22"/>
      <c r="H2" s="23">
        <f>ROUND(F2*D2,0)</f>
        <v>0</v>
      </c>
      <c r="I2" s="23">
        <f>ROUND(G2*D2,0)</f>
        <v>0</v>
      </c>
      <c r="J2" s="24"/>
    </row>
    <row r="3" spans="1:10" ht="76.5" x14ac:dyDescent="0.25">
      <c r="A3" s="20">
        <v>2</v>
      </c>
      <c r="B3" s="21" t="s">
        <v>13</v>
      </c>
      <c r="C3" s="20" t="s">
        <v>14</v>
      </c>
      <c r="D3" s="21">
        <v>2</v>
      </c>
      <c r="E3" s="20" t="s">
        <v>15</v>
      </c>
      <c r="F3" s="22"/>
      <c r="G3" s="22"/>
      <c r="H3" s="23">
        <f>ROUND(F3*D3,0)</f>
        <v>0</v>
      </c>
      <c r="I3" s="23">
        <f>ROUND(G3*D3,0)</f>
        <v>0</v>
      </c>
      <c r="J3" s="24"/>
    </row>
    <row r="4" spans="1:10" ht="89.25" x14ac:dyDescent="0.25">
      <c r="A4" s="20">
        <v>3</v>
      </c>
      <c r="B4" s="21" t="s">
        <v>16</v>
      </c>
      <c r="C4" s="20" t="s">
        <v>17</v>
      </c>
      <c r="D4" s="21">
        <v>4.2</v>
      </c>
      <c r="E4" s="20" t="s">
        <v>12</v>
      </c>
      <c r="F4" s="22"/>
      <c r="G4" s="22"/>
      <c r="H4" s="23">
        <f>ROUND(F4*D4,0)</f>
        <v>0</v>
      </c>
      <c r="I4" s="23">
        <f>ROUND(G4*D4,0)</f>
        <v>0</v>
      </c>
      <c r="J4" s="24" t="s">
        <v>18</v>
      </c>
    </row>
    <row r="5" spans="1:10" ht="76.5" x14ac:dyDescent="0.25">
      <c r="A5" s="20">
        <v>4</v>
      </c>
      <c r="B5" s="21" t="s">
        <v>19</v>
      </c>
      <c r="C5" s="20" t="s">
        <v>20</v>
      </c>
      <c r="D5" s="21">
        <v>3</v>
      </c>
      <c r="E5" s="20" t="s">
        <v>15</v>
      </c>
      <c r="F5" s="22"/>
      <c r="G5" s="22"/>
      <c r="H5" s="23">
        <f>ROUND(F5*D5,0)</f>
        <v>0</v>
      </c>
      <c r="I5" s="23">
        <f>ROUND(G5*D5,0)</f>
        <v>0</v>
      </c>
      <c r="J5" s="24"/>
    </row>
    <row r="6" spans="1:10" ht="63.75" x14ac:dyDescent="0.25">
      <c r="A6" s="20">
        <v>5</v>
      </c>
      <c r="B6" s="21" t="s">
        <v>21</v>
      </c>
      <c r="C6" s="20" t="s">
        <v>22</v>
      </c>
      <c r="D6" s="21">
        <v>1</v>
      </c>
      <c r="E6" s="20" t="s">
        <v>15</v>
      </c>
      <c r="F6" s="22"/>
      <c r="G6" s="22"/>
      <c r="H6" s="23">
        <f>ROUND(F6*D6,0)</f>
        <v>0</v>
      </c>
      <c r="I6" s="23">
        <f>ROUND(G6*D6,0)</f>
        <v>0</v>
      </c>
      <c r="J6" s="24"/>
    </row>
    <row r="7" spans="1:10" ht="63.75" x14ac:dyDescent="0.25">
      <c r="A7" s="20">
        <v>6</v>
      </c>
      <c r="B7" s="21" t="s">
        <v>23</v>
      </c>
      <c r="C7" s="20" t="s">
        <v>24</v>
      </c>
      <c r="D7" s="21">
        <v>41.5</v>
      </c>
      <c r="E7" s="20" t="s">
        <v>12</v>
      </c>
      <c r="F7" s="22"/>
      <c r="G7" s="22"/>
      <c r="H7" s="23">
        <f>ROUND(F7*D7,0)</f>
        <v>0</v>
      </c>
      <c r="I7" s="23">
        <f>ROUND(G7*D7,0)</f>
        <v>0</v>
      </c>
      <c r="J7" s="24"/>
    </row>
    <row r="8" spans="1:10" ht="51" x14ac:dyDescent="0.25">
      <c r="A8" s="20">
        <v>7</v>
      </c>
      <c r="B8" s="21" t="s">
        <v>25</v>
      </c>
      <c r="C8" s="20" t="s">
        <v>26</v>
      </c>
      <c r="D8" s="21">
        <v>15</v>
      </c>
      <c r="E8" s="20" t="s">
        <v>12</v>
      </c>
      <c r="F8" s="22"/>
      <c r="G8" s="22"/>
      <c r="H8" s="23">
        <f>ROUND(F8*D8,0)</f>
        <v>0</v>
      </c>
      <c r="I8" s="23">
        <f>ROUND(G8*D8,0)</f>
        <v>0</v>
      </c>
      <c r="J8" s="24"/>
    </row>
    <row r="9" spans="1:10" ht="63.75" x14ac:dyDescent="0.25">
      <c r="A9" s="20">
        <v>8</v>
      </c>
      <c r="B9" s="21" t="s">
        <v>27</v>
      </c>
      <c r="C9" s="20" t="s">
        <v>28</v>
      </c>
      <c r="D9" s="21">
        <v>0.21</v>
      </c>
      <c r="E9" s="20" t="s">
        <v>29</v>
      </c>
      <c r="F9" s="22"/>
      <c r="G9" s="22"/>
      <c r="H9" s="23">
        <f>ROUND(F9*D9,0)</f>
        <v>0</v>
      </c>
      <c r="I9" s="23">
        <f>ROUND(G9*D9,0)</f>
        <v>0</v>
      </c>
      <c r="J9" s="24" t="s">
        <v>30</v>
      </c>
    </row>
    <row r="10" spans="1:10" ht="63.75" x14ac:dyDescent="0.25">
      <c r="A10" s="20">
        <v>9</v>
      </c>
      <c r="B10" s="21" t="s">
        <v>31</v>
      </c>
      <c r="C10" s="20" t="s">
        <v>32</v>
      </c>
      <c r="D10" s="21">
        <v>0.01</v>
      </c>
      <c r="E10" s="20" t="s">
        <v>33</v>
      </c>
      <c r="F10" s="22"/>
      <c r="G10" s="22"/>
      <c r="H10" s="23">
        <f>ROUND(F10*D10,0)</f>
        <v>0</v>
      </c>
      <c r="I10" s="23">
        <f>ROUND(G10*D10,0)</f>
        <v>0</v>
      </c>
      <c r="J10" s="24" t="s">
        <v>30</v>
      </c>
    </row>
    <row r="11" spans="1:10" ht="63.75" x14ac:dyDescent="0.25">
      <c r="A11" s="20">
        <v>10</v>
      </c>
      <c r="B11" s="21" t="s">
        <v>34</v>
      </c>
      <c r="C11" s="20" t="s">
        <v>35</v>
      </c>
      <c r="D11" s="21">
        <v>0.02</v>
      </c>
      <c r="E11" s="20" t="s">
        <v>33</v>
      </c>
      <c r="F11" s="22"/>
      <c r="G11" s="22"/>
      <c r="H11" s="23">
        <f>ROUND(F11*D11,0)</f>
        <v>0</v>
      </c>
      <c r="I11" s="23">
        <f>ROUND(G11*D11,0)</f>
        <v>0</v>
      </c>
      <c r="J11" s="24" t="s">
        <v>30</v>
      </c>
    </row>
    <row r="12" spans="1:10" ht="127.5" x14ac:dyDescent="0.25">
      <c r="A12" s="20">
        <v>11</v>
      </c>
      <c r="B12" s="21" t="s">
        <v>36</v>
      </c>
      <c r="C12" s="20" t="s">
        <v>37</v>
      </c>
      <c r="D12" s="21">
        <v>7.4</v>
      </c>
      <c r="E12" s="20" t="s">
        <v>12</v>
      </c>
      <c r="F12" s="22"/>
      <c r="G12" s="22"/>
      <c r="H12" s="23">
        <f>ROUND(F12*D12,0)</f>
        <v>0</v>
      </c>
      <c r="I12" s="23">
        <f>ROUND(G12*D12,0)</f>
        <v>0</v>
      </c>
      <c r="J12" s="24"/>
    </row>
    <row r="13" spans="1:10" ht="89.25" x14ac:dyDescent="0.25">
      <c r="A13" s="20">
        <v>12</v>
      </c>
      <c r="B13" s="21" t="s">
        <v>38</v>
      </c>
      <c r="C13" s="20" t="s">
        <v>39</v>
      </c>
      <c r="D13" s="21">
        <v>32.6</v>
      </c>
      <c r="E13" s="20" t="s">
        <v>40</v>
      </c>
      <c r="F13" s="22"/>
      <c r="G13" s="22"/>
      <c r="H13" s="23">
        <f>ROUND(F13*D13,0)</f>
        <v>0</v>
      </c>
      <c r="I13" s="23">
        <f>ROUND(G13*D13,0)</f>
        <v>0</v>
      </c>
      <c r="J13" s="24" t="s">
        <v>41</v>
      </c>
    </row>
    <row r="14" spans="1:10" ht="76.5" x14ac:dyDescent="0.25">
      <c r="A14" s="20">
        <v>13</v>
      </c>
      <c r="B14" s="21" t="s">
        <v>42</v>
      </c>
      <c r="C14" s="20" t="s">
        <v>43</v>
      </c>
      <c r="D14" s="21">
        <v>55.3</v>
      </c>
      <c r="E14" s="20" t="s">
        <v>40</v>
      </c>
      <c r="F14" s="22"/>
      <c r="G14" s="22"/>
      <c r="H14" s="23">
        <f>ROUND(F14*D14,0)</f>
        <v>0</v>
      </c>
      <c r="I14" s="23">
        <f>ROUND(G14*D14,0)</f>
        <v>0</v>
      </c>
      <c r="J14" s="24" t="s">
        <v>44</v>
      </c>
    </row>
    <row r="15" spans="1:10" ht="89.25" x14ac:dyDescent="0.25">
      <c r="A15" s="20">
        <v>14</v>
      </c>
      <c r="B15" s="21" t="s">
        <v>45</v>
      </c>
      <c r="C15" s="20" t="s">
        <v>46</v>
      </c>
      <c r="D15" s="21">
        <v>8.3000000000000007</v>
      </c>
      <c r="E15" s="20" t="s">
        <v>29</v>
      </c>
      <c r="F15" s="22"/>
      <c r="G15" s="22"/>
      <c r="H15" s="23">
        <f>ROUND(F15*D15,0)</f>
        <v>0</v>
      </c>
      <c r="I15" s="23">
        <f>ROUND(G15*D15,0)</f>
        <v>0</v>
      </c>
      <c r="J15" s="24" t="s">
        <v>47</v>
      </c>
    </row>
    <row r="16" spans="1:10" ht="89.25" x14ac:dyDescent="0.25">
      <c r="A16" s="20">
        <v>15</v>
      </c>
      <c r="B16" s="21" t="s">
        <v>45</v>
      </c>
      <c r="C16" s="20" t="s">
        <v>46</v>
      </c>
      <c r="D16" s="21">
        <v>4.9000000000000004</v>
      </c>
      <c r="E16" s="20" t="s">
        <v>29</v>
      </c>
      <c r="F16" s="22"/>
      <c r="G16" s="22"/>
      <c r="H16" s="23">
        <f>ROUND(F16*D16,0)</f>
        <v>0</v>
      </c>
      <c r="I16" s="23">
        <f>ROUND(G16*D16,0)</f>
        <v>0</v>
      </c>
      <c r="J16" s="24" t="s">
        <v>48</v>
      </c>
    </row>
    <row r="17" spans="1:10" ht="51" x14ac:dyDescent="0.25">
      <c r="A17" s="20">
        <v>16</v>
      </c>
      <c r="B17" s="21" t="s">
        <v>49</v>
      </c>
      <c r="C17" s="20" t="s">
        <v>50</v>
      </c>
      <c r="D17" s="21">
        <v>8.3000000000000007</v>
      </c>
      <c r="E17" s="20" t="s">
        <v>29</v>
      </c>
      <c r="F17" s="22"/>
      <c r="G17" s="22"/>
      <c r="H17" s="23">
        <f>ROUND(F17*D17,0)</f>
        <v>0</v>
      </c>
      <c r="I17" s="23">
        <f>ROUND(G17*D17,0)</f>
        <v>0</v>
      </c>
      <c r="J17" s="24" t="s">
        <v>51</v>
      </c>
    </row>
    <row r="18" spans="1:10" ht="51" x14ac:dyDescent="0.25">
      <c r="A18" s="20">
        <v>17</v>
      </c>
      <c r="B18" s="21" t="s">
        <v>49</v>
      </c>
      <c r="C18" s="20" t="s">
        <v>50</v>
      </c>
      <c r="D18" s="21">
        <v>4.9000000000000004</v>
      </c>
      <c r="E18" s="20" t="s">
        <v>29</v>
      </c>
      <c r="F18" s="22"/>
      <c r="G18" s="22"/>
      <c r="H18" s="23">
        <f>ROUND(F18*D18,0)</f>
        <v>0</v>
      </c>
      <c r="I18" s="23">
        <f>ROUND(G18*D18,0)</f>
        <v>0</v>
      </c>
      <c r="J18" s="24" t="s">
        <v>52</v>
      </c>
    </row>
    <row r="19" spans="1:10" ht="38.25" x14ac:dyDescent="0.25">
      <c r="A19" s="20">
        <v>18</v>
      </c>
      <c r="B19" s="21" t="s">
        <v>53</v>
      </c>
      <c r="C19" s="20" t="s">
        <v>54</v>
      </c>
      <c r="D19" s="21">
        <v>152.1</v>
      </c>
      <c r="E19" s="20" t="s">
        <v>40</v>
      </c>
      <c r="F19" s="22"/>
      <c r="G19" s="22"/>
      <c r="H19" s="23">
        <f>ROUND(F19*D19,0)</f>
        <v>0</v>
      </c>
      <c r="I19" s="23">
        <f>ROUND(G19*D19,0)</f>
        <v>0</v>
      </c>
      <c r="J19" s="24"/>
    </row>
    <row r="20" spans="1:10" ht="153" x14ac:dyDescent="0.25">
      <c r="A20" s="20">
        <v>19</v>
      </c>
      <c r="B20" s="21" t="s">
        <v>55</v>
      </c>
      <c r="C20" s="20" t="s">
        <v>56</v>
      </c>
      <c r="D20" s="21">
        <v>7.6</v>
      </c>
      <c r="E20" s="20" t="s">
        <v>29</v>
      </c>
      <c r="F20" s="22"/>
      <c r="G20" s="22"/>
      <c r="H20" s="23">
        <f>ROUND(F20*D20,0)</f>
        <v>0</v>
      </c>
      <c r="I20" s="23">
        <f>ROUND(G20*D20,0)</f>
        <v>0</v>
      </c>
      <c r="J20" s="24"/>
    </row>
    <row r="21" spans="1:10" ht="153" x14ac:dyDescent="0.25">
      <c r="A21" s="20">
        <v>20</v>
      </c>
      <c r="B21" s="21" t="s">
        <v>57</v>
      </c>
      <c r="C21" s="20" t="s">
        <v>58</v>
      </c>
      <c r="D21" s="21">
        <v>1.1000000000000001</v>
      </c>
      <c r="E21" s="20" t="s">
        <v>29</v>
      </c>
      <c r="F21" s="22"/>
      <c r="G21" s="22"/>
      <c r="H21" s="23">
        <f>ROUND(F21*D21,0)</f>
        <v>0</v>
      </c>
      <c r="I21" s="23">
        <f>ROUND(G21*D21,0)</f>
        <v>0</v>
      </c>
      <c r="J21" s="24"/>
    </row>
    <row r="22" spans="1:10" ht="89.25" x14ac:dyDescent="0.25">
      <c r="A22" s="20">
        <v>21</v>
      </c>
      <c r="B22" s="21" t="s">
        <v>45</v>
      </c>
      <c r="C22" s="20" t="s">
        <v>46</v>
      </c>
      <c r="D22" s="21">
        <v>3.1</v>
      </c>
      <c r="E22" s="20" t="s">
        <v>29</v>
      </c>
      <c r="F22" s="22"/>
      <c r="G22" s="22"/>
      <c r="H22" s="23">
        <f>ROUND(F22*D22,0)</f>
        <v>0</v>
      </c>
      <c r="I22" s="23">
        <f>ROUND(G22*D22,0)</f>
        <v>0</v>
      </c>
      <c r="J22" s="24" t="s">
        <v>59</v>
      </c>
    </row>
    <row r="23" spans="1:10" ht="51" x14ac:dyDescent="0.25">
      <c r="A23" s="20">
        <v>22</v>
      </c>
      <c r="B23" s="21" t="s">
        <v>60</v>
      </c>
      <c r="C23" s="20" t="s">
        <v>61</v>
      </c>
      <c r="D23" s="21">
        <v>5.64</v>
      </c>
      <c r="E23" s="20" t="s">
        <v>29</v>
      </c>
      <c r="F23" s="22"/>
      <c r="G23" s="22"/>
      <c r="H23" s="23">
        <f>ROUND(F23*D23,0)</f>
        <v>0</v>
      </c>
      <c r="I23" s="23">
        <f>ROUND(G23*D23,0)</f>
        <v>0</v>
      </c>
      <c r="J23" s="24" t="s">
        <v>62</v>
      </c>
    </row>
    <row r="24" spans="1:10" ht="63.75" x14ac:dyDescent="0.25">
      <c r="A24" s="20">
        <v>23</v>
      </c>
      <c r="B24" s="21" t="s">
        <v>63</v>
      </c>
      <c r="C24" s="20" t="s">
        <v>64</v>
      </c>
      <c r="D24" s="21">
        <v>6.5</v>
      </c>
      <c r="E24" s="20" t="s">
        <v>29</v>
      </c>
      <c r="F24" s="22"/>
      <c r="G24" s="22"/>
      <c r="H24" s="23">
        <f>ROUND(F24*D24,0)</f>
        <v>0</v>
      </c>
      <c r="I24" s="23">
        <f>ROUND(G24*D24,0)</f>
        <v>0</v>
      </c>
      <c r="J24" s="24" t="s">
        <v>65</v>
      </c>
    </row>
    <row r="25" spans="1:10" ht="63.75" x14ac:dyDescent="0.25">
      <c r="A25" s="20">
        <v>24</v>
      </c>
      <c r="B25" s="21" t="s">
        <v>63</v>
      </c>
      <c r="C25" s="20" t="s">
        <v>64</v>
      </c>
      <c r="D25" s="21">
        <v>1.7</v>
      </c>
      <c r="E25" s="20" t="s">
        <v>29</v>
      </c>
      <c r="F25" s="22"/>
      <c r="G25" s="22"/>
      <c r="H25" s="23">
        <f>ROUND(F25*D25,0)</f>
        <v>0</v>
      </c>
      <c r="I25" s="23">
        <f>ROUND(G25*D25,0)</f>
        <v>0</v>
      </c>
      <c r="J25" s="24" t="s">
        <v>66</v>
      </c>
    </row>
    <row r="26" spans="1:10" ht="51" x14ac:dyDescent="0.25">
      <c r="A26" s="20">
        <v>25</v>
      </c>
      <c r="B26" s="21" t="s">
        <v>67</v>
      </c>
      <c r="C26" s="20" t="s">
        <v>68</v>
      </c>
      <c r="D26" s="21">
        <v>0.6</v>
      </c>
      <c r="E26" s="20" t="s">
        <v>33</v>
      </c>
      <c r="F26" s="22"/>
      <c r="G26" s="22"/>
      <c r="H26" s="23">
        <f>ROUND(F26*D26,0)</f>
        <v>0</v>
      </c>
      <c r="I26" s="23">
        <f>ROUND(G26*D26,0)</f>
        <v>0</v>
      </c>
      <c r="J26" s="24" t="s">
        <v>65</v>
      </c>
    </row>
    <row r="27" spans="1:10" ht="28.5" x14ac:dyDescent="0.25">
      <c r="A27" s="25"/>
      <c r="B27" s="25"/>
      <c r="C27" s="26" t="s">
        <v>69</v>
      </c>
      <c r="D27" s="26"/>
      <c r="E27" s="26"/>
      <c r="F27" s="26"/>
      <c r="G27" s="26"/>
      <c r="H27" s="23">
        <f>ROUND(SUM(H2:H26),0)</f>
        <v>0</v>
      </c>
      <c r="I27" s="23">
        <f>ROUND(SUM(I2:I26),0)</f>
        <v>0</v>
      </c>
      <c r="J27" s="25"/>
    </row>
  </sheetData>
  <printOptions horizontalCentered="1"/>
  <pageMargins left="0.70866141732283472" right="0.70866141732283472" top="0.74803149606299213" bottom="0.74803149606299213" header="0.31496062992125984" footer="0.31496062992125984"/>
  <pageSetup paperSize="9" scale="5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Főösszesítő</vt:lpstr>
      <vt:lpstr>Tétellista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Lenyvár, vasút utca I. ütem</dc:title>
  <dc:subject/>
  <dc:creator>User</dc:creator>
  <cp:keywords/>
  <dc:description/>
  <cp:lastModifiedBy>Magyar Ákos</cp:lastModifiedBy>
  <cp:lastPrinted>2026-06-19T15:41:46Z</cp:lastPrinted>
  <dcterms:created xsi:type="dcterms:W3CDTF">2026-06-11T10:28:24Z</dcterms:created>
  <dcterms:modified xsi:type="dcterms:W3CDTF">2026-06-19T15:42:19Z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d">
    <vt:lpwstr>630793</vt:lpwstr>
  </property>
  <property fmtid="{D5CDD505-2E9C-101B-9397-08002B2CF9AE}" pid="3" name="title">
    <vt:lpwstr>Lenyvár, vasút utca I. ütem</vt:lpwstr>
  </property>
  <property fmtid="{D5CDD505-2E9C-101B-9397-08002B2CF9AE}" pid="4" name="lessonfee">
    <vt:i4>6800</vt:i4>
  </property>
  <property fmtid="{D5CDD505-2E9C-101B-9397-08002B2CF9AE}" pid="5" name="norm_type_id">
    <vt:lpwstr>1</vt:lpwstr>
  </property>
  <property fmtid="{D5CDD505-2E9C-101B-9397-08002B2CF9AE}" pid="6" name="tender_iow_id">
    <vt:lpwstr>18</vt:lpwstr>
  </property>
  <property fmtid="{D5CDD505-2E9C-101B-9397-08002B2CF9AE}" pid="7" name="created">
    <vt:lpwstr>2026-06-11 10:28:24</vt:lpwstr>
  </property>
  <property fmtid="{D5CDD505-2E9C-101B-9397-08002B2CF9AE}" pid="8" name="changed">
    <vt:lpwstr>2026-06-11 11:32:43</vt:lpwstr>
  </property>
  <property fmtid="{D5CDD505-2E9C-101B-9397-08002B2CF9AE}" pid="9" name="osum">
    <vt:i4>0</vt:i4>
  </property>
  <property fmtid="{D5CDD505-2E9C-101B-9397-08002B2CF9AE}" pid="10" name="priceversion">
    <vt:lpwstr>2026.04.01</vt:lpwstr>
  </property>
  <property fmtid="{D5CDD505-2E9C-101B-9397-08002B2CF9AE}" pid="11" name="currency">
    <vt:lpwstr>HUF</vt:lpwstr>
  </property>
</Properties>
</file>